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429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3" i="1"/>
  <c r="E52"/>
  <c r="E51"/>
  <c r="E49"/>
  <c r="E46"/>
  <c r="E45"/>
  <c r="E39"/>
  <c r="E38"/>
  <c r="E36"/>
  <c r="E34"/>
  <c r="E31"/>
  <c r="E29"/>
  <c r="E28"/>
  <c r="E26"/>
  <c r="E25"/>
  <c r="E19"/>
  <c r="E15"/>
  <c r="E13"/>
  <c r="E11"/>
  <c r="E8"/>
  <c r="D53"/>
  <c r="D52"/>
  <c r="D46"/>
  <c r="D39"/>
  <c r="D34"/>
  <c r="D29"/>
  <c r="D26"/>
  <c r="B26"/>
  <c r="D11"/>
  <c r="C46"/>
  <c r="C39"/>
  <c r="C10"/>
  <c r="C11" s="1"/>
  <c r="C8"/>
  <c r="C19"/>
  <c r="C17"/>
  <c r="C15"/>
  <c r="C13"/>
  <c r="C25"/>
  <c r="C23"/>
  <c r="C28"/>
  <c r="C29" s="1"/>
  <c r="C33"/>
  <c r="C34" s="1"/>
  <c r="C31"/>
  <c r="C38"/>
  <c r="C36"/>
  <c r="C45"/>
  <c r="C51"/>
  <c r="C49"/>
  <c r="C52" s="1"/>
  <c r="B52"/>
  <c r="B46"/>
  <c r="B39"/>
  <c r="B34"/>
  <c r="B29"/>
  <c r="B11"/>
  <c r="C26" l="1"/>
  <c r="C53" s="1"/>
  <c r="B53"/>
</calcChain>
</file>

<file path=xl/sharedStrings.xml><?xml version="1.0" encoding="utf-8"?>
<sst xmlns="http://schemas.openxmlformats.org/spreadsheetml/2006/main" count="80" uniqueCount="43">
  <si>
    <t>บัญชีสรุปจำนวนโครงการและงบประมาณ</t>
  </si>
  <si>
    <t>องค์การบริหารส่วนตำบลยะรัง อำเภอยะรัง จังหวัดปัตตานี</t>
  </si>
  <si>
    <t>ยุทธศาสตร์/แนวทางการพัฒนา</t>
  </si>
  <si>
    <t>จำนวนโครงการ</t>
  </si>
  <si>
    <t>แผนการดำเนินงาน ประจำปีงบประมาณ พ.ศ.2561</t>
  </si>
  <si>
    <t>ที่ดำเนินการ</t>
  </si>
  <si>
    <t>คิดเป็นร้อยละ</t>
  </si>
  <si>
    <t>ของโครงการทั้งหมด</t>
  </si>
  <si>
    <t>จำนวนงบประมาณ</t>
  </si>
  <si>
    <t>ของงบประมาณทั้งหมด</t>
  </si>
  <si>
    <t>หน่วยงาน</t>
  </si>
  <si>
    <t>รับผิดชอบหลัก</t>
  </si>
  <si>
    <t>1. ยุทธศาสตร์การพัฒนาและเสริมสร้างความเข้มแข็งของระบบเศรษฐกิจ</t>
  </si>
  <si>
    <t>ชุมชนและการแก้ไขปัญหาความยากจน</t>
  </si>
  <si>
    <t>1.1  แผนงานสร้างความเข็มแข็งของชุมชน</t>
  </si>
  <si>
    <t>1.2  แผนงานการเกษตร</t>
  </si>
  <si>
    <t>รวม</t>
  </si>
  <si>
    <t>2.  ยุทธศาสตร์การพัฒนาคนและสังคมให้มีคุณภาพ</t>
  </si>
  <si>
    <t>2.1 แผนงานการศึกษา</t>
  </si>
  <si>
    <t>2.2  แผนงานสาธารณสุข</t>
  </si>
  <si>
    <t>2.3 แผนงานสังคมสงเคราะห์</t>
  </si>
  <si>
    <r>
      <t>2.4</t>
    </r>
    <r>
      <rPr>
        <sz val="7"/>
        <color theme="1"/>
        <rFont val="Times New Roman"/>
        <family val="1"/>
      </rPr>
      <t xml:space="preserve">      </t>
    </r>
    <r>
      <rPr>
        <sz val="16"/>
        <color theme="1"/>
        <rFont val="TH SarabunPSK"/>
        <family val="2"/>
      </rPr>
      <t>แผนงานสร้างความเข้มแข็งของชุมชน</t>
    </r>
  </si>
  <si>
    <t>2.5 แผนงานการศาสนา วัฒนธรรม และนันทนาการ</t>
  </si>
  <si>
    <t>2.6 แผนงานงบกลาง</t>
  </si>
  <si>
    <t>3.   ยุทธศาสตร์การพัฒนาการกีฬาสู่ความเป็นเลิศและส่งเสริมการท่องเที่ยว</t>
  </si>
  <si>
    <t>3.1 แผนงานการศาสนา วัฒนธรรมและนันทนาการ</t>
  </si>
  <si>
    <t>4.   ยุทธศาสตร์การพัฒนาการบริหารจัดการที่ดี</t>
  </si>
  <si>
    <t>4.1 แผนงานการบริหารงานทั่วไป</t>
  </si>
  <si>
    <t>4.2 แผนงานสร้างความเข็มแข็งของชุมชน</t>
  </si>
  <si>
    <t>5.  ยุทธศาสตร์การพัฒนาโครงสร้างพื้นฐานให้ได้มาตรฐาน</t>
  </si>
  <si>
    <t>5.1 แผนงานเคหะและชุมชน</t>
  </si>
  <si>
    <t>5.2  แผนงานอุตสาหกรรมและการโยธา</t>
  </si>
  <si>
    <t>6.1 แผนงานเคหะและชุมชน</t>
  </si>
  <si>
    <t>อย่างยั่งยืน</t>
  </si>
  <si>
    <t>6.  ยุทธศาสตร์การพัฒนาจัดการทรัพยากรธรรมชาติและสิ่งแวดล้อม</t>
  </si>
  <si>
    <t>7.1 แผนการรักษาความสงบภายใน</t>
  </si>
  <si>
    <t>สันติสุข</t>
  </si>
  <si>
    <t>7.2  แผนงานงบกลาง</t>
  </si>
  <si>
    <t>รวมทั้งสิ้น</t>
  </si>
  <si>
    <t>7.  ยุทธศาสตร์การพัฒนาส่งเสริมการรักษาความมั่นคงและเสริมสร้าง</t>
  </si>
  <si>
    <t>สำนักปลัด</t>
  </si>
  <si>
    <t>กองการศึกษา</t>
  </si>
  <si>
    <t>กองช่าง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</si>
</sst>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7"/>
      <color theme="1"/>
      <name val="Times New Roman"/>
      <family val="1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6" xfId="0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3" xfId="0" applyFont="1" applyBorder="1" applyAlignment="1"/>
    <xf numFmtId="0" fontId="6" fillId="0" borderId="1" xfId="0" applyFont="1" applyBorder="1" applyAlignment="1">
      <alignment horizontal="center"/>
    </xf>
    <xf numFmtId="0" fontId="1" fillId="0" borderId="6" xfId="0" applyFont="1" applyBorder="1"/>
    <xf numFmtId="0" fontId="5" fillId="0" borderId="2" xfId="0" applyFont="1" applyBorder="1" applyAlignment="1"/>
    <xf numFmtId="0" fontId="1" fillId="0" borderId="2" xfId="0" applyFont="1" applyBorder="1"/>
    <xf numFmtId="0" fontId="1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6" xfId="0" applyFont="1" applyBorder="1" applyAlignment="1"/>
    <xf numFmtId="2" fontId="1" fillId="0" borderId="6" xfId="0" applyNumberFormat="1" applyFont="1" applyBorder="1"/>
    <xf numFmtId="2" fontId="4" fillId="0" borderId="1" xfId="0" applyNumberFormat="1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/>
    <xf numFmtId="187" fontId="9" fillId="0" borderId="6" xfId="1" applyNumberFormat="1" applyFont="1" applyBorder="1"/>
    <xf numFmtId="0" fontId="8" fillId="0" borderId="1" xfId="0" applyFont="1" applyBorder="1" applyAlignment="1">
      <alignment horizontal="center"/>
    </xf>
    <xf numFmtId="2" fontId="8" fillId="0" borderId="7" xfId="0" applyNumberFormat="1" applyFont="1" applyBorder="1"/>
    <xf numFmtId="187" fontId="8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9" xfId="0" applyFont="1" applyBorder="1"/>
    <xf numFmtId="0" fontId="9" fillId="0" borderId="6" xfId="0" applyFont="1" applyBorder="1" applyAlignme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9" fillId="0" borderId="3" xfId="1" applyNumberFormat="1" applyFont="1" applyBorder="1"/>
    <xf numFmtId="187" fontId="1" fillId="0" borderId="8" xfId="1" applyNumberFormat="1" applyFont="1" applyBorder="1"/>
    <xf numFmtId="187" fontId="1" fillId="0" borderId="0" xfId="1" applyNumberFormat="1" applyFont="1" applyBorder="1"/>
    <xf numFmtId="3" fontId="1" fillId="0" borderId="0" xfId="0" applyNumberFormat="1" applyFont="1" applyBorder="1"/>
    <xf numFmtId="187" fontId="1" fillId="0" borderId="0" xfId="1" applyNumberFormat="1" applyFont="1"/>
    <xf numFmtId="187" fontId="4" fillId="0" borderId="7" xfId="1" applyNumberFormat="1" applyFont="1" applyBorder="1"/>
    <xf numFmtId="3" fontId="4" fillId="0" borderId="7" xfId="0" applyNumberFormat="1" applyFont="1" applyBorder="1"/>
    <xf numFmtId="187" fontId="4" fillId="0" borderId="7" xfId="0" applyNumberFormat="1" applyFont="1" applyBorder="1"/>
    <xf numFmtId="2" fontId="9" fillId="0" borderId="3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9" fillId="0" borderId="9" xfId="0" applyNumberFormat="1" applyFont="1" applyBorder="1"/>
    <xf numFmtId="43" fontId="9" fillId="0" borderId="0" xfId="0" applyNumberFormat="1" applyFont="1" applyBorder="1"/>
    <xf numFmtId="2" fontId="1" fillId="0" borderId="2" xfId="0" applyNumberFormat="1" applyFont="1" applyBorder="1"/>
    <xf numFmtId="43" fontId="8" fillId="0" borderId="1" xfId="0" applyNumberFormat="1" applyFont="1" applyBorder="1"/>
    <xf numFmtId="43" fontId="4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942975</xdr:colOff>
      <xdr:row>0</xdr:row>
      <xdr:rowOff>76200</xdr:rowOff>
    </xdr:from>
    <xdr:ext cx="1114425" cy="262572"/>
    <xdr:sp macro="" textlink="">
      <xdr:nvSpPr>
        <xdr:cNvPr id="2" name="TextBox 1"/>
        <xdr:cNvSpPr txBox="1"/>
      </xdr:nvSpPr>
      <xdr:spPr>
        <a:xfrm>
          <a:off x="7791450" y="76200"/>
          <a:ext cx="1114425" cy="26257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/>
            <a:t>แบบ ผด 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topLeftCell="A39" workbookViewId="0">
      <selection activeCell="F54" sqref="F54"/>
    </sheetView>
  </sheetViews>
  <sheetFormatPr defaultRowHeight="24"/>
  <cols>
    <col min="1" max="1" width="48.125" style="1" customWidth="1"/>
    <col min="2" max="2" width="11.875" style="1" customWidth="1"/>
    <col min="3" max="3" width="14.875" style="1" customWidth="1"/>
    <col min="4" max="4" width="15.5" style="1" customWidth="1"/>
    <col min="5" max="5" width="17.5" style="1" customWidth="1"/>
    <col min="6" max="6" width="12.25" style="1" customWidth="1"/>
    <col min="7" max="7" width="9" style="1"/>
    <col min="8" max="8" width="6" style="1" customWidth="1"/>
    <col min="9" max="9" width="9.5" style="1" customWidth="1"/>
    <col min="10" max="10" width="4.5" style="1" customWidth="1"/>
    <col min="11" max="11" width="3" style="1" customWidth="1"/>
    <col min="12" max="12" width="7.375" style="1" customWidth="1"/>
    <col min="13" max="13" width="6.125" style="1" customWidth="1"/>
    <col min="14" max="14" width="11.125" style="1" customWidth="1"/>
    <col min="15" max="16384" width="9" style="1"/>
  </cols>
  <sheetData>
    <row r="1" spans="1:13" ht="26.25" customHeight="1">
      <c r="A1" s="44" t="s">
        <v>0</v>
      </c>
      <c r="B1" s="44"/>
      <c r="C1" s="44"/>
      <c r="D1" s="44"/>
      <c r="E1" s="44"/>
      <c r="F1" s="44"/>
      <c r="G1" s="3"/>
      <c r="H1" s="3"/>
      <c r="I1" s="3"/>
      <c r="J1" s="3"/>
      <c r="K1" s="3"/>
      <c r="L1" s="3"/>
      <c r="M1" s="3"/>
    </row>
    <row r="2" spans="1:13" ht="26.25" customHeight="1">
      <c r="A2" s="44" t="s">
        <v>4</v>
      </c>
      <c r="B2" s="44"/>
      <c r="C2" s="44"/>
      <c r="D2" s="44"/>
      <c r="E2" s="44"/>
      <c r="F2" s="44"/>
      <c r="G2" s="3"/>
      <c r="H2" s="3"/>
      <c r="I2" s="3"/>
      <c r="J2" s="3"/>
      <c r="K2" s="3"/>
      <c r="L2" s="3"/>
      <c r="M2" s="3"/>
    </row>
    <row r="3" spans="1:13" ht="26.25" customHeight="1">
      <c r="A3" s="44" t="s">
        <v>1</v>
      </c>
      <c r="B3" s="44"/>
      <c r="C3" s="44"/>
      <c r="D3" s="44"/>
      <c r="E3" s="44"/>
      <c r="F3" s="44"/>
      <c r="G3" s="3"/>
      <c r="H3" s="3"/>
      <c r="I3" s="3"/>
      <c r="J3" s="3"/>
      <c r="K3" s="3"/>
      <c r="L3" s="3"/>
      <c r="M3" s="3"/>
    </row>
    <row r="4" spans="1:13">
      <c r="A4" s="42" t="s">
        <v>2</v>
      </c>
      <c r="B4" s="18" t="s">
        <v>3</v>
      </c>
      <c r="C4" s="19" t="s">
        <v>6</v>
      </c>
      <c r="D4" s="42" t="s">
        <v>8</v>
      </c>
      <c r="E4" s="20" t="s">
        <v>6</v>
      </c>
      <c r="F4" s="18" t="s">
        <v>10</v>
      </c>
      <c r="H4" s="2"/>
    </row>
    <row r="5" spans="1:13">
      <c r="A5" s="43"/>
      <c r="B5" s="21" t="s">
        <v>5</v>
      </c>
      <c r="C5" s="22" t="s">
        <v>7</v>
      </c>
      <c r="D5" s="43"/>
      <c r="E5" s="22" t="s">
        <v>9</v>
      </c>
      <c r="F5" s="21" t="s">
        <v>11</v>
      </c>
    </row>
    <row r="6" spans="1:13">
      <c r="A6" s="5" t="s">
        <v>12</v>
      </c>
      <c r="B6" s="29"/>
      <c r="C6" s="30"/>
      <c r="D6" s="29"/>
      <c r="E6" s="30"/>
      <c r="F6" s="65"/>
    </row>
    <row r="7" spans="1:13">
      <c r="A7" s="6" t="s">
        <v>13</v>
      </c>
      <c r="B7" s="31"/>
      <c r="C7" s="32"/>
      <c r="D7" s="31"/>
      <c r="E7" s="32"/>
      <c r="F7" s="66"/>
    </row>
    <row r="8" spans="1:13">
      <c r="A8" s="41" t="s">
        <v>14</v>
      </c>
      <c r="B8" s="33">
        <v>1</v>
      </c>
      <c r="C8" s="34">
        <f>B8/120*100</f>
        <v>0.83333333333333337</v>
      </c>
      <c r="D8" s="35">
        <v>80000</v>
      </c>
      <c r="E8" s="61">
        <f>SUM(D8/D53*100)</f>
        <v>0.34581135990317285</v>
      </c>
      <c r="F8" s="66" t="s">
        <v>40</v>
      </c>
    </row>
    <row r="9" spans="1:13">
      <c r="A9" s="31"/>
      <c r="B9" s="33"/>
      <c r="C9" s="32"/>
      <c r="D9" s="31"/>
      <c r="E9" s="32"/>
      <c r="F9" s="66"/>
    </row>
    <row r="10" spans="1:13">
      <c r="A10" s="31" t="s">
        <v>15</v>
      </c>
      <c r="B10" s="33">
        <v>0</v>
      </c>
      <c r="C10" s="34">
        <f>B10/120*100</f>
        <v>0</v>
      </c>
      <c r="D10" s="35">
        <v>0</v>
      </c>
      <c r="E10" s="61">
        <v>0</v>
      </c>
      <c r="F10" s="66"/>
    </row>
    <row r="11" spans="1:13">
      <c r="A11" s="10" t="s">
        <v>16</v>
      </c>
      <c r="B11" s="36">
        <f>SUM(B8,B10)</f>
        <v>1</v>
      </c>
      <c r="C11" s="37">
        <f>SUM(C8,C10)</f>
        <v>0.83333333333333337</v>
      </c>
      <c r="D11" s="38">
        <f>SUM(D8,D10)</f>
        <v>80000</v>
      </c>
      <c r="E11" s="63">
        <f>SUM(E8:E10)</f>
        <v>0.34581135990317285</v>
      </c>
      <c r="F11" s="67"/>
    </row>
    <row r="12" spans="1:13">
      <c r="A12" s="6" t="s">
        <v>17</v>
      </c>
      <c r="B12" s="33"/>
      <c r="C12" s="32"/>
      <c r="D12" s="31"/>
      <c r="E12" s="32"/>
      <c r="F12" s="66"/>
    </row>
    <row r="13" spans="1:13">
      <c r="A13" s="7" t="s">
        <v>18</v>
      </c>
      <c r="B13" s="33">
        <v>12</v>
      </c>
      <c r="C13" s="34">
        <f>B13/120*100</f>
        <v>10</v>
      </c>
      <c r="D13" s="35">
        <v>6774000</v>
      </c>
      <c r="E13" s="61">
        <f>(D13/D53*100)</f>
        <v>29.281576899801159</v>
      </c>
      <c r="F13" s="66" t="s">
        <v>41</v>
      </c>
    </row>
    <row r="14" spans="1:13">
      <c r="A14" s="8"/>
      <c r="B14" s="33"/>
      <c r="C14" s="32"/>
      <c r="D14" s="31"/>
      <c r="E14" s="61"/>
      <c r="F14" s="66"/>
    </row>
    <row r="15" spans="1:13">
      <c r="A15" s="8" t="s">
        <v>19</v>
      </c>
      <c r="B15" s="33">
        <v>3</v>
      </c>
      <c r="C15" s="34">
        <f>B15/120*100</f>
        <v>2.5</v>
      </c>
      <c r="D15" s="35">
        <v>480000</v>
      </c>
      <c r="E15" s="61">
        <f>(D15/D53*100)</f>
        <v>2.074868159419037</v>
      </c>
      <c r="F15" s="66" t="s">
        <v>40</v>
      </c>
    </row>
    <row r="16" spans="1:13">
      <c r="A16" s="8"/>
      <c r="B16" s="33"/>
      <c r="C16" s="32"/>
      <c r="D16" s="31"/>
      <c r="E16" s="32"/>
      <c r="F16" s="66"/>
    </row>
    <row r="17" spans="1:7">
      <c r="A17" s="8" t="s">
        <v>20</v>
      </c>
      <c r="B17" s="33">
        <v>0</v>
      </c>
      <c r="C17" s="34">
        <f>B17/120*100</f>
        <v>0</v>
      </c>
      <c r="D17" s="31">
        <v>0</v>
      </c>
      <c r="E17" s="32">
        <v>0</v>
      </c>
      <c r="F17" s="66"/>
    </row>
    <row r="18" spans="1:7">
      <c r="A18" s="8"/>
      <c r="B18" s="33"/>
      <c r="C18" s="32"/>
      <c r="D18" s="31"/>
      <c r="E18" s="32"/>
      <c r="F18" s="66"/>
    </row>
    <row r="19" spans="1:7">
      <c r="A19" s="9" t="s">
        <v>21</v>
      </c>
      <c r="B19" s="39">
        <v>6</v>
      </c>
      <c r="C19" s="53">
        <f>B19/120*100</f>
        <v>5</v>
      </c>
      <c r="D19" s="45">
        <v>345000</v>
      </c>
      <c r="E19" s="60">
        <f>(D19/D53*100)</f>
        <v>1.4913114895824329</v>
      </c>
      <c r="F19" s="68" t="s">
        <v>40</v>
      </c>
    </row>
    <row r="20" spans="1:7">
      <c r="A20" s="58"/>
      <c r="B20" s="59"/>
      <c r="C20" s="60"/>
      <c r="D20" s="40"/>
      <c r="E20" s="40"/>
      <c r="F20" s="69"/>
      <c r="G20" s="14"/>
    </row>
    <row r="21" spans="1:7">
      <c r="A21" s="54" t="s">
        <v>2</v>
      </c>
      <c r="B21" s="55" t="s">
        <v>3</v>
      </c>
      <c r="C21" s="56" t="s">
        <v>6</v>
      </c>
      <c r="D21" s="54" t="s">
        <v>8</v>
      </c>
      <c r="E21" s="57" t="s">
        <v>6</v>
      </c>
      <c r="F21" s="57" t="s">
        <v>10</v>
      </c>
    </row>
    <row r="22" spans="1:7">
      <c r="A22" s="43"/>
      <c r="B22" s="25" t="s">
        <v>5</v>
      </c>
      <c r="C22" s="21" t="s">
        <v>7</v>
      </c>
      <c r="D22" s="43"/>
      <c r="E22" s="21" t="s">
        <v>9</v>
      </c>
      <c r="F22" s="21" t="s">
        <v>11</v>
      </c>
    </row>
    <row r="23" spans="1:7">
      <c r="A23" s="12" t="s">
        <v>22</v>
      </c>
      <c r="B23" s="15">
        <v>5</v>
      </c>
      <c r="C23" s="27">
        <f>B23/120*100</f>
        <v>4.1666666666666661</v>
      </c>
      <c r="D23" s="46">
        <v>430000</v>
      </c>
      <c r="E23" s="62">
        <v>1.86</v>
      </c>
      <c r="F23" s="65" t="s">
        <v>41</v>
      </c>
    </row>
    <row r="24" spans="1:7">
      <c r="A24" s="11"/>
      <c r="B24" s="14"/>
      <c r="C24" s="11"/>
      <c r="D24" s="14"/>
      <c r="E24" s="11"/>
      <c r="F24" s="66"/>
    </row>
    <row r="25" spans="1:7">
      <c r="A25" s="8" t="s">
        <v>23</v>
      </c>
      <c r="B25" s="16">
        <v>1</v>
      </c>
      <c r="C25" s="27">
        <f>B25/120*100</f>
        <v>0.83333333333333337</v>
      </c>
      <c r="D25" s="47">
        <v>6943000</v>
      </c>
      <c r="E25" s="27">
        <f>(D25/D53*100)</f>
        <v>30.012103397596611</v>
      </c>
      <c r="F25" s="66" t="s">
        <v>40</v>
      </c>
    </row>
    <row r="26" spans="1:7">
      <c r="A26" s="10" t="s">
        <v>16</v>
      </c>
      <c r="B26" s="17">
        <f>SUM(B13,B15,B17,B19,B23,B25)</f>
        <v>27</v>
      </c>
      <c r="C26" s="28">
        <f>SUM(C13,C15,C17,C19,C23,C25)</f>
        <v>22.499999999999996</v>
      </c>
      <c r="D26" s="52">
        <f>SUM(D13,D15,D17,D19,D23,D25)</f>
        <v>14972000</v>
      </c>
      <c r="E26" s="63">
        <f>SUM(E13,E15,E17,E19,E23,E25)</f>
        <v>64.719859946399239</v>
      </c>
      <c r="F26" s="67"/>
    </row>
    <row r="27" spans="1:7">
      <c r="A27" s="6" t="s">
        <v>24</v>
      </c>
      <c r="B27" s="14"/>
      <c r="C27" s="11"/>
      <c r="D27" s="14"/>
      <c r="E27" s="11"/>
      <c r="F27" s="66"/>
    </row>
    <row r="28" spans="1:7">
      <c r="A28" s="8" t="s">
        <v>25</v>
      </c>
      <c r="B28" s="16">
        <v>3</v>
      </c>
      <c r="C28" s="27">
        <f>B28/120*100</f>
        <v>2.5</v>
      </c>
      <c r="D28" s="47">
        <v>330000</v>
      </c>
      <c r="E28" s="27">
        <f>(D28/D53*100)</f>
        <v>1.4264718596005879</v>
      </c>
      <c r="F28" s="66" t="s">
        <v>40</v>
      </c>
    </row>
    <row r="29" spans="1:7">
      <c r="A29" s="10" t="s">
        <v>16</v>
      </c>
      <c r="B29" s="17">
        <f>SUM(B28)</f>
        <v>3</v>
      </c>
      <c r="C29" s="28">
        <f>SUM(C28)</f>
        <v>2.5</v>
      </c>
      <c r="D29" s="52">
        <f>SUM(D28)</f>
        <v>330000</v>
      </c>
      <c r="E29" s="28">
        <f>SUM(E28)</f>
        <v>1.4264718596005879</v>
      </c>
      <c r="F29" s="67"/>
    </row>
    <row r="30" spans="1:7">
      <c r="A30" s="6" t="s">
        <v>26</v>
      </c>
      <c r="B30" s="14"/>
      <c r="C30" s="11"/>
      <c r="D30" s="14"/>
      <c r="E30" s="11"/>
      <c r="F30" s="66"/>
    </row>
    <row r="31" spans="1:7">
      <c r="A31" s="7" t="s">
        <v>27</v>
      </c>
      <c r="B31" s="16">
        <v>7</v>
      </c>
      <c r="C31" s="27">
        <f>B31/120*100</f>
        <v>5.833333333333333</v>
      </c>
      <c r="D31" s="47">
        <v>828000</v>
      </c>
      <c r="E31" s="27">
        <f>(D31/D53*100)</f>
        <v>3.579147574997839</v>
      </c>
      <c r="F31" s="66" t="s">
        <v>40</v>
      </c>
    </row>
    <row r="32" spans="1:7">
      <c r="A32" s="11"/>
      <c r="B32" s="16"/>
      <c r="C32" s="11"/>
      <c r="D32" s="47"/>
      <c r="E32" s="11"/>
      <c r="F32" s="66"/>
    </row>
    <row r="33" spans="1:6">
      <c r="A33" s="8" t="s">
        <v>28</v>
      </c>
      <c r="B33" s="16">
        <v>0</v>
      </c>
      <c r="C33" s="27">
        <f>B33/120*100</f>
        <v>0</v>
      </c>
      <c r="D33" s="47">
        <v>0</v>
      </c>
      <c r="E33" s="11">
        <v>0</v>
      </c>
      <c r="F33" s="66"/>
    </row>
    <row r="34" spans="1:6">
      <c r="A34" s="10" t="s">
        <v>16</v>
      </c>
      <c r="B34" s="17">
        <f>SUM(B31,B33)</f>
        <v>7</v>
      </c>
      <c r="C34" s="28">
        <f>SUM(C31,C33)</f>
        <v>5.833333333333333</v>
      </c>
      <c r="D34" s="50">
        <f>SUM(D31:D33)</f>
        <v>828000</v>
      </c>
      <c r="E34" s="28">
        <f>SUM(E31:E33)</f>
        <v>3.579147574997839</v>
      </c>
      <c r="F34" s="67"/>
    </row>
    <row r="35" spans="1:6">
      <c r="A35" s="6" t="s">
        <v>29</v>
      </c>
      <c r="B35" s="14"/>
      <c r="C35" s="11"/>
      <c r="D35" s="14"/>
      <c r="E35" s="11"/>
      <c r="F35" s="66"/>
    </row>
    <row r="36" spans="1:6">
      <c r="A36" s="8" t="s">
        <v>30</v>
      </c>
      <c r="B36" s="16">
        <v>9</v>
      </c>
      <c r="C36" s="27">
        <f>B36/120*100</f>
        <v>7.5</v>
      </c>
      <c r="D36" s="48">
        <v>4288000</v>
      </c>
      <c r="E36" s="27">
        <f>(D36/D53*100)</f>
        <v>18.535488890810061</v>
      </c>
      <c r="F36" s="66" t="s">
        <v>42</v>
      </c>
    </row>
    <row r="37" spans="1:6">
      <c r="A37" s="11"/>
      <c r="B37" s="14"/>
      <c r="C37" s="11"/>
      <c r="D37" s="14"/>
      <c r="E37" s="11"/>
      <c r="F37" s="66"/>
    </row>
    <row r="38" spans="1:6">
      <c r="A38" s="8" t="s">
        <v>31</v>
      </c>
      <c r="B38" s="16">
        <v>4</v>
      </c>
      <c r="C38" s="27">
        <f>B38/120*100</f>
        <v>3.3333333333333335</v>
      </c>
      <c r="D38" s="47">
        <v>1103000</v>
      </c>
      <c r="E38" s="27">
        <f>(D38/D53*100)</f>
        <v>4.7678741246649956</v>
      </c>
      <c r="F38" s="66" t="s">
        <v>42</v>
      </c>
    </row>
    <row r="39" spans="1:6">
      <c r="A39" s="10" t="s">
        <v>16</v>
      </c>
      <c r="B39" s="17">
        <f>SUM(B36,B38)</f>
        <v>13</v>
      </c>
      <c r="C39" s="28">
        <f>SUM(C36,C38)</f>
        <v>10.833333333333334</v>
      </c>
      <c r="D39" s="51">
        <f>SUM(D36:D38)</f>
        <v>5391000</v>
      </c>
      <c r="E39" s="28">
        <f>SUM(E36:E38)</f>
        <v>23.303363015475057</v>
      </c>
      <c r="F39" s="67"/>
    </row>
    <row r="40" spans="1:6">
      <c r="F40" s="70"/>
    </row>
    <row r="41" spans="1:6">
      <c r="A41" s="42" t="s">
        <v>2</v>
      </c>
      <c r="B41" s="23" t="s">
        <v>3</v>
      </c>
      <c r="C41" s="24" t="s">
        <v>6</v>
      </c>
      <c r="D41" s="42" t="s">
        <v>8</v>
      </c>
      <c r="E41" s="18" t="s">
        <v>6</v>
      </c>
      <c r="F41" s="18" t="s">
        <v>10</v>
      </c>
    </row>
    <row r="42" spans="1:6">
      <c r="A42" s="43"/>
      <c r="B42" s="25" t="s">
        <v>5</v>
      </c>
      <c r="C42" s="21" t="s">
        <v>7</v>
      </c>
      <c r="D42" s="43"/>
      <c r="E42" s="21" t="s">
        <v>9</v>
      </c>
      <c r="F42" s="21" t="s">
        <v>11</v>
      </c>
    </row>
    <row r="43" spans="1:6">
      <c r="A43" s="5" t="s">
        <v>34</v>
      </c>
      <c r="C43" s="13"/>
      <c r="E43" s="13"/>
      <c r="F43" s="65"/>
    </row>
    <row r="44" spans="1:6">
      <c r="A44" s="26" t="s">
        <v>33</v>
      </c>
      <c r="C44" s="11"/>
      <c r="E44" s="11"/>
      <c r="F44" s="66"/>
    </row>
    <row r="45" spans="1:6">
      <c r="A45" s="7" t="s">
        <v>32</v>
      </c>
      <c r="B45" s="4">
        <v>4</v>
      </c>
      <c r="C45" s="27">
        <f>B45/120*100</f>
        <v>3.3333333333333335</v>
      </c>
      <c r="D45" s="49">
        <v>653000</v>
      </c>
      <c r="E45" s="27">
        <f>(D45/D53*100)</f>
        <v>2.8226852252096482</v>
      </c>
      <c r="F45" s="66" t="s">
        <v>42</v>
      </c>
    </row>
    <row r="46" spans="1:6">
      <c r="A46" s="10" t="s">
        <v>16</v>
      </c>
      <c r="B46" s="17">
        <f>SUM(B45)</f>
        <v>4</v>
      </c>
      <c r="C46" s="28">
        <f>SUM(C45)</f>
        <v>3.3333333333333335</v>
      </c>
      <c r="D46" s="50">
        <f>SUM(D45)</f>
        <v>653000</v>
      </c>
      <c r="E46" s="28">
        <f>SUM(E45)</f>
        <v>2.8226852252096482</v>
      </c>
      <c r="F46" s="67"/>
    </row>
    <row r="47" spans="1:6">
      <c r="A47" s="6" t="s">
        <v>39</v>
      </c>
      <c r="C47" s="11"/>
      <c r="E47" s="11"/>
      <c r="F47" s="66"/>
    </row>
    <row r="48" spans="1:6">
      <c r="A48" s="26" t="s">
        <v>36</v>
      </c>
      <c r="C48" s="11"/>
      <c r="E48" s="11"/>
      <c r="F48" s="66"/>
    </row>
    <row r="49" spans="1:6">
      <c r="A49" s="7" t="s">
        <v>35</v>
      </c>
      <c r="B49" s="4">
        <v>1</v>
      </c>
      <c r="C49" s="27">
        <f>B49/120*100</f>
        <v>0.83333333333333337</v>
      </c>
      <c r="D49" s="49">
        <v>80000</v>
      </c>
      <c r="E49" s="27">
        <f>(D49/D53*100)</f>
        <v>0.34581135990317285</v>
      </c>
      <c r="F49" s="66" t="s">
        <v>40</v>
      </c>
    </row>
    <row r="50" spans="1:6">
      <c r="A50" s="11"/>
      <c r="C50" s="11"/>
      <c r="D50" s="49"/>
      <c r="E50" s="11"/>
      <c r="F50" s="66"/>
    </row>
    <row r="51" spans="1:6">
      <c r="A51" s="8" t="s">
        <v>37</v>
      </c>
      <c r="B51" s="4">
        <v>1</v>
      </c>
      <c r="C51" s="27">
        <f>B51/120*100</f>
        <v>0.83333333333333337</v>
      </c>
      <c r="D51" s="49">
        <v>800000</v>
      </c>
      <c r="E51" s="27">
        <f>(D51/D53*100)</f>
        <v>3.4581135990317278</v>
      </c>
      <c r="F51" s="66" t="s">
        <v>40</v>
      </c>
    </row>
    <row r="52" spans="1:6">
      <c r="A52" s="10" t="s">
        <v>16</v>
      </c>
      <c r="B52" s="17">
        <f>SUM(B51)</f>
        <v>1</v>
      </c>
      <c r="C52" s="28">
        <f>SUM(C49,C51)</f>
        <v>1.6666666666666667</v>
      </c>
      <c r="D52" s="50">
        <f>SUM(D49:D51)</f>
        <v>880000</v>
      </c>
      <c r="E52" s="28">
        <f>SUM(E49:E51)</f>
        <v>3.8039249589349007</v>
      </c>
      <c r="F52" s="67"/>
    </row>
    <row r="53" spans="1:6">
      <c r="A53" s="10" t="s">
        <v>38</v>
      </c>
      <c r="B53" s="17">
        <f>SUM(B52,B11,B26,B29,B34,B39,B46)</f>
        <v>56</v>
      </c>
      <c r="C53" s="28">
        <f>SUM(C11,C26,C29,C34,C39,C46,C52)</f>
        <v>47.499999999999993</v>
      </c>
      <c r="D53" s="50">
        <f>SUM(D11,D26,D29,D34,D39,D46,D52)</f>
        <v>23134000</v>
      </c>
      <c r="E53" s="64">
        <f>SUM(E11,E26,E29,E34,E39,E46,E52)</f>
        <v>100.00126394052043</v>
      </c>
      <c r="F53" s="67"/>
    </row>
  </sheetData>
  <mergeCells count="9">
    <mergeCell ref="A21:A22"/>
    <mergeCell ref="D21:D22"/>
    <mergeCell ref="A41:A42"/>
    <mergeCell ref="D41:D42"/>
    <mergeCell ref="A1:F1"/>
    <mergeCell ref="A2:F2"/>
    <mergeCell ref="A3:F3"/>
    <mergeCell ref="A4:A5"/>
    <mergeCell ref="D4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2018-02-09T04:40:30Z</cp:lastPrinted>
  <dcterms:created xsi:type="dcterms:W3CDTF">2018-01-23T08:41:14Z</dcterms:created>
  <dcterms:modified xsi:type="dcterms:W3CDTF">2018-02-09T04:42:56Z</dcterms:modified>
</cp:coreProperties>
</file>